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0.200.1.75\d\FSA charges\2022-23\Q4\Annexures\"/>
    </mc:Choice>
  </mc:AlternateContent>
  <xr:revisionPtr revIDLastSave="0" documentId="13_ncr:1_{F7386037-948F-4094-ACDE-8A62629F70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3" i="1"/>
  <c r="F21" i="1"/>
  <c r="E21" i="1"/>
  <c r="D21" i="1"/>
  <c r="C21" i="1"/>
  <c r="C20" i="1"/>
  <c r="D13" i="1"/>
  <c r="E13" i="1"/>
  <c r="C10" i="1"/>
  <c r="C13" i="1" s="1"/>
  <c r="E18" i="1"/>
  <c r="F18" i="1" s="1"/>
  <c r="E11" i="1"/>
  <c r="F27" i="1"/>
  <c r="F28" i="1"/>
  <c r="F29" i="1"/>
  <c r="F30" i="1"/>
  <c r="F31" i="1"/>
  <c r="F32" i="1"/>
  <c r="F33" i="1"/>
  <c r="F34" i="1"/>
  <c r="F35" i="1"/>
  <c r="F26" i="1"/>
  <c r="E26" i="1"/>
  <c r="F19" i="1"/>
  <c r="F17" i="1"/>
  <c r="F16" i="1"/>
  <c r="F15" i="1"/>
  <c r="F7" i="1"/>
  <c r="F8" i="1"/>
  <c r="F9" i="1"/>
  <c r="F11" i="1"/>
  <c r="F6" i="1"/>
  <c r="D11" i="1"/>
  <c r="E10" i="1"/>
  <c r="D12" i="1"/>
  <c r="E12" i="1"/>
  <c r="F12" i="1" s="1"/>
  <c r="C11" i="1"/>
  <c r="C12" i="1"/>
  <c r="D28" i="1"/>
  <c r="C28" i="1"/>
  <c r="F10" i="1" l="1"/>
  <c r="D25" i="1"/>
  <c r="E25" i="1"/>
  <c r="C25" i="1"/>
  <c r="E20" i="1"/>
  <c r="D20" i="1"/>
  <c r="D10" i="1"/>
  <c r="C26" i="1"/>
  <c r="F20" i="1" l="1"/>
  <c r="F13" i="1"/>
  <c r="E36" i="1"/>
  <c r="D26" i="1"/>
  <c r="D36" i="1" s="1"/>
  <c r="C36" i="1" l="1"/>
  <c r="F36" i="1" s="1"/>
</calcChain>
</file>

<file path=xl/sharedStrings.xml><?xml version="1.0" encoding="utf-8"?>
<sst xmlns="http://schemas.openxmlformats.org/spreadsheetml/2006/main" count="40" uniqueCount="32">
  <si>
    <t>S.No</t>
  </si>
  <si>
    <t>Category</t>
  </si>
  <si>
    <t>A</t>
  </si>
  <si>
    <t>HT</t>
  </si>
  <si>
    <t>Domestic</t>
  </si>
  <si>
    <t>Commerical &amp; Others</t>
  </si>
  <si>
    <t>Industry</t>
  </si>
  <si>
    <t>Institutional</t>
  </si>
  <si>
    <t>Agriculture &amp; Related</t>
  </si>
  <si>
    <t>Total</t>
  </si>
  <si>
    <t>B</t>
  </si>
  <si>
    <t>LT</t>
  </si>
  <si>
    <t>Metered</t>
  </si>
  <si>
    <t>Unmetered</t>
  </si>
  <si>
    <t>Grand Total</t>
  </si>
  <si>
    <t xml:space="preserve"> (in  MU) </t>
  </si>
  <si>
    <t>in MU</t>
  </si>
  <si>
    <t>LT  Agl Cat-V (A)</t>
  </si>
  <si>
    <t>(i) Corporate farmers</t>
  </si>
  <si>
    <t>(ii) Non-Corporate farmers</t>
  </si>
  <si>
    <t>(iii) Salt farming units upto 15 HP</t>
  </si>
  <si>
    <t>(iv) Sugarcane crushing</t>
  </si>
  <si>
    <t>(v) Rural Horticulture Nurseries</t>
  </si>
  <si>
    <t>(vi) Floriculture in Green House</t>
  </si>
  <si>
    <t>(B) : Aquaculture and Animal Husbandry</t>
  </si>
  <si>
    <t>(D) : Agro Based Cottage Industries upto 10 HP</t>
  </si>
  <si>
    <t>(E): Government/Private Lift Irrigation Schemes</t>
  </si>
  <si>
    <t>Total Agricultural Sales</t>
  </si>
  <si>
    <t xml:space="preserve">Category-wise Sales for the Q4 of FY 2022-23 </t>
  </si>
  <si>
    <t>Q4</t>
  </si>
  <si>
    <t>ANNEXURE-VI</t>
  </si>
  <si>
    <t>LT Agricultural Sales Actuals  for FY 2022-23 (Q4)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</si>
</sst>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000"/>
    <numFmt numFmtId="166" formatCode="#,##0.00_ ;\-#,##0.00\ "/>
    <numFmt numFmtId="167" formatCode="#,##0.000000_);\(#,##0.000000\)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1" xfId="3" applyNumberFormat="1" applyFont="1" applyBorder="1" applyAlignment="1">
      <alignment horizontal="center" vertical="center" wrapText="1"/>
    </xf>
    <xf numFmtId="165" fontId="2" fillId="0" borderId="1" xfId="3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left" vertical="center" wrapText="1"/>
    </xf>
    <xf numFmtId="164" fontId="6" fillId="2" borderId="2" xfId="1" applyFont="1" applyFill="1" applyBorder="1" applyAlignment="1">
      <alignment horizontal="left" vertical="center" wrapText="1"/>
    </xf>
    <xf numFmtId="164" fontId="6" fillId="2" borderId="3" xfId="1" applyFont="1" applyFill="1" applyBorder="1" applyAlignment="1">
      <alignment horizontal="left" vertical="center" wrapText="1"/>
    </xf>
    <xf numFmtId="164" fontId="8" fillId="0" borderId="2" xfId="1" applyFont="1" applyFill="1" applyBorder="1" applyAlignment="1">
      <alignment horizontal="left" vertical="center" wrapText="1"/>
    </xf>
    <xf numFmtId="164" fontId="8" fillId="0" borderId="3" xfId="1" applyFont="1" applyFill="1" applyBorder="1" applyAlignment="1">
      <alignment horizontal="left" vertical="center" wrapText="1"/>
    </xf>
    <xf numFmtId="164" fontId="6" fillId="0" borderId="2" xfId="1" applyFont="1" applyFill="1" applyBorder="1" applyAlignment="1">
      <alignment horizontal="left" vertical="center" wrapText="1"/>
    </xf>
    <xf numFmtId="164" fontId="6" fillId="0" borderId="3" xfId="1" applyFont="1" applyFill="1" applyBorder="1" applyAlignment="1">
      <alignment horizontal="left" vertical="center" wrapText="1"/>
    </xf>
  </cellXfs>
  <cellStyles count="6">
    <cellStyle name="Comma" xfId="1" builtinId="3"/>
    <cellStyle name="Normal" xfId="0" builtinId="0"/>
    <cellStyle name="Normal 11" xfId="4" xr:uid="{FA8CF412-34D5-497E-870B-63498E699CB1}"/>
    <cellStyle name="Normal 4" xfId="2" xr:uid="{B24BB709-9BB8-4A85-8456-667488F035BE}"/>
    <cellStyle name="Normal 8" xfId="3" xr:uid="{60FB27D2-F0E8-4904-8D9D-648C8F03ED1F}"/>
    <cellStyle name="Normal 9" xfId="5" xr:uid="{00482EAE-64D9-4866-A384-F92F2C78FE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topLeftCell="A13" zoomScaleNormal="100" zoomScaleSheetLayoutView="100" workbookViewId="0">
      <selection activeCell="H24" sqref="H24"/>
    </sheetView>
  </sheetViews>
  <sheetFormatPr defaultRowHeight="17.100000000000001" customHeight="1" x14ac:dyDescent="0.25"/>
  <cols>
    <col min="1" max="1" width="5.28515625" style="9" bestFit="1" customWidth="1"/>
    <col min="2" max="2" width="36.5703125" style="11" customWidth="1"/>
    <col min="3" max="5" width="10.5703125" style="9" customWidth="1"/>
    <col min="6" max="6" width="12" style="17" customWidth="1"/>
    <col min="7" max="7" width="9.140625" style="9"/>
    <col min="8" max="8" width="11.140625" style="9" bestFit="1" customWidth="1"/>
    <col min="9" max="16384" width="9.140625" style="9"/>
  </cols>
  <sheetData>
    <row r="1" spans="1:10" ht="17.100000000000001" customHeight="1" x14ac:dyDescent="0.25">
      <c r="A1" s="24" t="s">
        <v>30</v>
      </c>
      <c r="B1" s="24"/>
      <c r="C1" s="24"/>
      <c r="D1" s="24"/>
      <c r="E1" s="24"/>
      <c r="F1" s="24"/>
    </row>
    <row r="2" spans="1:10" ht="17.100000000000001" customHeight="1" x14ac:dyDescent="0.25">
      <c r="A2" s="24" t="s">
        <v>28</v>
      </c>
      <c r="B2" s="24"/>
      <c r="C2" s="24"/>
      <c r="D2" s="24"/>
      <c r="E2" s="24"/>
      <c r="F2" s="24"/>
    </row>
    <row r="3" spans="1:10" ht="17.100000000000001" customHeight="1" x14ac:dyDescent="0.25">
      <c r="F3" s="17" t="s">
        <v>15</v>
      </c>
    </row>
    <row r="4" spans="1:10" ht="17.100000000000001" customHeight="1" x14ac:dyDescent="0.25">
      <c r="A4" s="1" t="s">
        <v>0</v>
      </c>
      <c r="B4" s="5" t="s">
        <v>1</v>
      </c>
      <c r="C4" s="4">
        <v>44927</v>
      </c>
      <c r="D4" s="4">
        <v>44958</v>
      </c>
      <c r="E4" s="4">
        <v>44986</v>
      </c>
      <c r="F4" s="1" t="s">
        <v>29</v>
      </c>
    </row>
    <row r="5" spans="1:10" ht="17.100000000000001" customHeight="1" x14ac:dyDescent="0.25">
      <c r="A5" s="1" t="s">
        <v>2</v>
      </c>
      <c r="B5" s="5" t="s">
        <v>11</v>
      </c>
      <c r="C5" s="6"/>
      <c r="D5" s="6"/>
      <c r="E5" s="6"/>
      <c r="F5" s="1"/>
    </row>
    <row r="6" spans="1:10" ht="17.100000000000001" customHeight="1" x14ac:dyDescent="0.25">
      <c r="A6" s="6">
        <v>1</v>
      </c>
      <c r="B6" s="2" t="s">
        <v>4</v>
      </c>
      <c r="C6" s="7">
        <v>337.60521500000004</v>
      </c>
      <c r="D6" s="7">
        <v>360.99</v>
      </c>
      <c r="E6" s="7">
        <v>434.67</v>
      </c>
      <c r="F6" s="8">
        <f>SUM(C6:E6)</f>
        <v>1133.2652150000001</v>
      </c>
    </row>
    <row r="7" spans="1:10" ht="17.100000000000001" customHeight="1" x14ac:dyDescent="0.25">
      <c r="A7" s="6">
        <v>2</v>
      </c>
      <c r="B7" s="2" t="s">
        <v>5</v>
      </c>
      <c r="C7" s="7">
        <v>76.571126000000007</v>
      </c>
      <c r="D7" s="7">
        <v>81.161203</v>
      </c>
      <c r="E7" s="7">
        <v>92.699242999999996</v>
      </c>
      <c r="F7" s="8">
        <f t="shared" ref="F7:F12" si="0">SUM(C7:E7)</f>
        <v>250.43157199999999</v>
      </c>
    </row>
    <row r="8" spans="1:10" ht="17.100000000000001" customHeight="1" x14ac:dyDescent="0.25">
      <c r="A8" s="6">
        <v>3</v>
      </c>
      <c r="B8" s="2" t="s">
        <v>6</v>
      </c>
      <c r="C8" s="7">
        <v>41.063640999999997</v>
      </c>
      <c r="D8" s="7">
        <v>39.581357000000004</v>
      </c>
      <c r="E8" s="7">
        <v>40.998995000000008</v>
      </c>
      <c r="F8" s="8">
        <f t="shared" si="0"/>
        <v>121.64399300000001</v>
      </c>
    </row>
    <row r="9" spans="1:10" ht="17.100000000000001" customHeight="1" x14ac:dyDescent="0.25">
      <c r="A9" s="6">
        <v>4</v>
      </c>
      <c r="B9" s="2" t="s">
        <v>7</v>
      </c>
      <c r="C9" s="7">
        <v>26.573346999999998</v>
      </c>
      <c r="D9" s="7">
        <v>26.609475999999997</v>
      </c>
      <c r="E9" s="7">
        <v>28.701371999999999</v>
      </c>
      <c r="F9" s="8">
        <f t="shared" si="0"/>
        <v>81.884195000000005</v>
      </c>
    </row>
    <row r="10" spans="1:10" ht="17.100000000000001" customHeight="1" x14ac:dyDescent="0.25">
      <c r="A10" s="6">
        <v>5</v>
      </c>
      <c r="B10" s="2" t="s">
        <v>8</v>
      </c>
      <c r="C10" s="7">
        <f>SUM(C11:C12)</f>
        <v>301.15254199999998</v>
      </c>
      <c r="D10" s="7">
        <f t="shared" ref="D10:E10" si="1">SUM(D11:D12)</f>
        <v>294.26849900000002</v>
      </c>
      <c r="E10" s="7">
        <f t="shared" si="1"/>
        <v>315.19600000000003</v>
      </c>
      <c r="F10" s="8">
        <f t="shared" si="0"/>
        <v>910.61704100000009</v>
      </c>
    </row>
    <row r="11" spans="1:10" ht="17.100000000000001" customHeight="1" x14ac:dyDescent="0.25">
      <c r="A11" s="6"/>
      <c r="B11" s="3" t="s">
        <v>12</v>
      </c>
      <c r="C11" s="7">
        <f>C27+C29+C32+C33+C34+C35</f>
        <v>70.805807000000001</v>
      </c>
      <c r="D11" s="7">
        <f t="shared" ref="D11" si="2">D27+D29+D32+D33+D34+D35</f>
        <v>73.472853000000015</v>
      </c>
      <c r="E11" s="7">
        <f>E27+E29+E32+E33+E34+E35</f>
        <v>86.013000000000005</v>
      </c>
      <c r="F11" s="8">
        <f t="shared" si="0"/>
        <v>230.29166000000001</v>
      </c>
    </row>
    <row r="12" spans="1:10" ht="17.100000000000001" customHeight="1" x14ac:dyDescent="0.25">
      <c r="A12" s="6"/>
      <c r="B12" s="3" t="s">
        <v>13</v>
      </c>
      <c r="C12" s="7">
        <f>C28+C30+C31</f>
        <v>230.346735</v>
      </c>
      <c r="D12" s="7">
        <f t="shared" ref="D12:E12" si="3">D28+D30+D31</f>
        <v>220.795646</v>
      </c>
      <c r="E12" s="7">
        <f t="shared" si="3"/>
        <v>229.18299999999999</v>
      </c>
      <c r="F12" s="8">
        <f t="shared" si="0"/>
        <v>680.32538099999999</v>
      </c>
    </row>
    <row r="13" spans="1:10" ht="17.100000000000001" customHeight="1" x14ac:dyDescent="0.25">
      <c r="A13" s="5"/>
      <c r="B13" s="5" t="s">
        <v>9</v>
      </c>
      <c r="C13" s="8">
        <f>SUM(C6:C10)</f>
        <v>782.96587100000011</v>
      </c>
      <c r="D13" s="8">
        <f t="shared" ref="D13:E13" si="4">SUM(D6:D10)</f>
        <v>802.61053500000003</v>
      </c>
      <c r="E13" s="8">
        <f t="shared" si="4"/>
        <v>912.26561000000004</v>
      </c>
      <c r="F13" s="8">
        <f t="shared" ref="F13:F20" si="5">SUM(C13:E13)</f>
        <v>2497.8420160000001</v>
      </c>
    </row>
    <row r="14" spans="1:10" ht="17.100000000000001" customHeight="1" x14ac:dyDescent="0.25">
      <c r="A14" s="1" t="s">
        <v>10</v>
      </c>
      <c r="B14" s="5" t="s">
        <v>3</v>
      </c>
      <c r="C14" s="7"/>
      <c r="D14" s="7"/>
      <c r="E14" s="7"/>
      <c r="F14" s="8"/>
      <c r="J14" s="10"/>
    </row>
    <row r="15" spans="1:10" ht="17.100000000000001" customHeight="1" x14ac:dyDescent="0.25">
      <c r="A15" s="6">
        <v>1</v>
      </c>
      <c r="B15" s="2" t="s">
        <v>4</v>
      </c>
      <c r="C15" s="7">
        <v>1.014</v>
      </c>
      <c r="D15" s="7">
        <v>1.0734477</v>
      </c>
      <c r="E15" s="7">
        <v>0.437</v>
      </c>
      <c r="F15" s="8">
        <f t="shared" ref="F15:F19" si="6">SUM(C15:E15)</f>
        <v>2.5244477000000001</v>
      </c>
    </row>
    <row r="16" spans="1:10" ht="17.100000000000001" customHeight="1" x14ac:dyDescent="0.25">
      <c r="A16" s="6">
        <v>2</v>
      </c>
      <c r="B16" s="2" t="s">
        <v>5</v>
      </c>
      <c r="C16" s="7">
        <v>33.809000000000005</v>
      </c>
      <c r="D16" s="7">
        <v>36.083191419999991</v>
      </c>
      <c r="E16" s="7">
        <v>46.49</v>
      </c>
      <c r="F16" s="8">
        <f t="shared" si="6"/>
        <v>116.38219142</v>
      </c>
    </row>
    <row r="17" spans="1:8" ht="17.100000000000001" customHeight="1" x14ac:dyDescent="0.25">
      <c r="A17" s="6">
        <v>3</v>
      </c>
      <c r="B17" s="2" t="s">
        <v>6</v>
      </c>
      <c r="C17" s="7">
        <v>222.83407413000003</v>
      </c>
      <c r="D17" s="7">
        <v>229.42437408999999</v>
      </c>
      <c r="E17" s="7">
        <v>124.751</v>
      </c>
      <c r="F17" s="8">
        <f t="shared" si="6"/>
        <v>577.00944821999997</v>
      </c>
    </row>
    <row r="18" spans="1:8" ht="17.100000000000001" customHeight="1" x14ac:dyDescent="0.25">
      <c r="A18" s="6">
        <v>4</v>
      </c>
      <c r="B18" s="2" t="s">
        <v>7</v>
      </c>
      <c r="C18" s="7">
        <v>51.701000000000001</v>
      </c>
      <c r="D18" s="7">
        <v>48.940262009999998</v>
      </c>
      <c r="E18" s="7">
        <f>40.273+11.523</f>
        <v>51.796000000000006</v>
      </c>
      <c r="F18" s="8">
        <f t="shared" si="6"/>
        <v>152.43726200999998</v>
      </c>
    </row>
    <row r="19" spans="1:8" ht="17.100000000000001" customHeight="1" x14ac:dyDescent="0.25">
      <c r="A19" s="6">
        <v>5</v>
      </c>
      <c r="B19" s="2" t="s">
        <v>8</v>
      </c>
      <c r="C19" s="7">
        <v>10.135</v>
      </c>
      <c r="D19" s="7">
        <v>11.282250789999999</v>
      </c>
      <c r="E19" s="7">
        <v>8.75</v>
      </c>
      <c r="F19" s="8">
        <f t="shared" si="6"/>
        <v>30.167250789999997</v>
      </c>
    </row>
    <row r="20" spans="1:8" ht="17.100000000000001" customHeight="1" x14ac:dyDescent="0.25">
      <c r="A20" s="5"/>
      <c r="B20" s="5" t="s">
        <v>9</v>
      </c>
      <c r="C20" s="8">
        <f>SUM(C15:C19)</f>
        <v>319.49307413000008</v>
      </c>
      <c r="D20" s="8">
        <f t="shared" ref="D20:E20" si="7">SUM(D15:D19)</f>
        <v>326.80352600999998</v>
      </c>
      <c r="E20" s="8">
        <f t="shared" si="7"/>
        <v>232.22399999999999</v>
      </c>
      <c r="F20" s="8">
        <f t="shared" si="5"/>
        <v>878.52060013999994</v>
      </c>
      <c r="H20" s="10"/>
    </row>
    <row r="21" spans="1:8" ht="17.100000000000001" customHeight="1" x14ac:dyDescent="0.25">
      <c r="A21" s="5"/>
      <c r="B21" s="5" t="s">
        <v>14</v>
      </c>
      <c r="C21" s="8">
        <f>C20+C13</f>
        <v>1102.4589451300003</v>
      </c>
      <c r="D21" s="8">
        <f>D20+D13</f>
        <v>1129.4140610100001</v>
      </c>
      <c r="E21" s="8">
        <f>E20+E13</f>
        <v>1144.4896100000001</v>
      </c>
      <c r="F21" s="8">
        <f>SUM(C21:E21)</f>
        <v>3376.3626161400002</v>
      </c>
    </row>
    <row r="23" spans="1:8" ht="17.100000000000001" customHeight="1" x14ac:dyDescent="0.2">
      <c r="A23" s="21"/>
      <c r="B23" s="25" t="s">
        <v>31</v>
      </c>
      <c r="C23" s="25"/>
      <c r="D23" s="25"/>
      <c r="E23" s="25"/>
      <c r="F23" s="25"/>
      <c r="H23" s="10">
        <f>F21-F28-F31</f>
        <v>2696.0377651400004</v>
      </c>
    </row>
    <row r="24" spans="1:8" ht="17.100000000000001" customHeight="1" x14ac:dyDescent="0.2">
      <c r="A24" s="21"/>
      <c r="B24" s="22"/>
      <c r="C24" s="22"/>
      <c r="D24" s="22"/>
      <c r="E24" s="22"/>
      <c r="F24" s="22" t="s">
        <v>16</v>
      </c>
      <c r="H24" s="20">
        <f>F28+F31</f>
        <v>680.32485100000008</v>
      </c>
    </row>
    <row r="25" spans="1:8" ht="17.100000000000001" customHeight="1" x14ac:dyDescent="0.25">
      <c r="A25" s="26" t="s">
        <v>1</v>
      </c>
      <c r="B25" s="26"/>
      <c r="C25" s="4">
        <f>C4</f>
        <v>44927</v>
      </c>
      <c r="D25" s="4">
        <f t="shared" ref="D25:E25" si="8">D4</f>
        <v>44958</v>
      </c>
      <c r="E25" s="4">
        <f t="shared" si="8"/>
        <v>44986</v>
      </c>
      <c r="F25" s="15" t="s">
        <v>9</v>
      </c>
    </row>
    <row r="26" spans="1:8" ht="17.100000000000001" customHeight="1" x14ac:dyDescent="0.25">
      <c r="A26" s="30" t="s">
        <v>17</v>
      </c>
      <c r="B26" s="31"/>
      <c r="C26" s="16">
        <f>SUM(C27:C32)</f>
        <v>230.97865299999998</v>
      </c>
      <c r="D26" s="16">
        <f t="shared" ref="D26" si="9">SUM(D27:D32)</f>
        <v>221.45351100000002</v>
      </c>
      <c r="E26" s="16">
        <f>SUM(E27:E32)</f>
        <v>229.79199999999997</v>
      </c>
      <c r="F26" s="16">
        <f>SUM(C26:E26)</f>
        <v>682.22416399999997</v>
      </c>
    </row>
    <row r="27" spans="1:8" ht="17.100000000000001" customHeight="1" x14ac:dyDescent="0.2">
      <c r="A27" s="28" t="s">
        <v>18</v>
      </c>
      <c r="B27" s="29"/>
      <c r="C27" s="23">
        <v>0.40152699999999997</v>
      </c>
      <c r="D27" s="23">
        <v>0.41074900000000003</v>
      </c>
      <c r="E27" s="13">
        <v>0.39100000000000001</v>
      </c>
      <c r="F27" s="16">
        <f t="shared" ref="F27:F35" si="10">SUM(C27:E27)</f>
        <v>1.203276</v>
      </c>
    </row>
    <row r="28" spans="1:8" ht="17.100000000000001" customHeight="1" x14ac:dyDescent="0.2">
      <c r="A28" s="28" t="s">
        <v>19</v>
      </c>
      <c r="B28" s="29"/>
      <c r="C28" s="23">
        <f>0.004923+230.048</f>
        <v>230.05292299999999</v>
      </c>
      <c r="D28" s="23">
        <f>0.002228+220.332</f>
        <v>220.334228</v>
      </c>
      <c r="E28" s="13">
        <v>228.75299999999999</v>
      </c>
      <c r="F28" s="16">
        <f t="shared" si="10"/>
        <v>679.14015100000006</v>
      </c>
      <c r="H28" s="20"/>
    </row>
    <row r="29" spans="1:8" ht="17.100000000000001" customHeight="1" x14ac:dyDescent="0.2">
      <c r="A29" s="28" t="s">
        <v>20</v>
      </c>
      <c r="B29" s="29"/>
      <c r="C29" s="23">
        <v>0.22695199999999999</v>
      </c>
      <c r="D29" s="23">
        <v>0.24007999999999999</v>
      </c>
      <c r="E29" s="13">
        <v>0.21299999999999999</v>
      </c>
      <c r="F29" s="16">
        <f t="shared" si="10"/>
        <v>0.68003199999999997</v>
      </c>
    </row>
    <row r="30" spans="1:8" ht="17.100000000000001" customHeight="1" x14ac:dyDescent="0.2">
      <c r="A30" s="28" t="s">
        <v>21</v>
      </c>
      <c r="B30" s="29"/>
      <c r="C30" s="23">
        <v>2.02E-4</v>
      </c>
      <c r="D30" s="23">
        <v>3.28E-4</v>
      </c>
      <c r="E30" s="14">
        <v>0</v>
      </c>
      <c r="F30" s="16">
        <f t="shared" si="10"/>
        <v>5.2999999999999998E-4</v>
      </c>
    </row>
    <row r="31" spans="1:8" ht="17.100000000000001" customHeight="1" x14ac:dyDescent="0.2">
      <c r="A31" s="28" t="s">
        <v>22</v>
      </c>
      <c r="B31" s="29"/>
      <c r="C31" s="23">
        <v>0.29360999999999998</v>
      </c>
      <c r="D31" s="23">
        <v>0.46109</v>
      </c>
      <c r="E31" s="13">
        <v>0.43</v>
      </c>
      <c r="F31" s="16">
        <f t="shared" si="10"/>
        <v>1.1846999999999999</v>
      </c>
    </row>
    <row r="32" spans="1:8" ht="17.100000000000001" customHeight="1" x14ac:dyDescent="0.2">
      <c r="A32" s="28" t="s">
        <v>23</v>
      </c>
      <c r="B32" s="29"/>
      <c r="C32" s="23">
        <v>3.4390000000000002E-3</v>
      </c>
      <c r="D32" s="23">
        <v>7.0359999999999997E-3</v>
      </c>
      <c r="E32" s="13">
        <v>5.0000000000000001E-3</v>
      </c>
      <c r="F32" s="16">
        <f t="shared" si="10"/>
        <v>1.5474999999999999E-2</v>
      </c>
    </row>
    <row r="33" spans="1:6" ht="17.100000000000001" customHeight="1" x14ac:dyDescent="0.2">
      <c r="A33" s="28" t="s">
        <v>24</v>
      </c>
      <c r="B33" s="29"/>
      <c r="C33" s="23">
        <v>69.691173000000006</v>
      </c>
      <c r="D33" s="23">
        <v>72.465467000000004</v>
      </c>
      <c r="E33" s="13">
        <v>85.183000000000007</v>
      </c>
      <c r="F33" s="16">
        <f t="shared" si="10"/>
        <v>227.33964000000003</v>
      </c>
    </row>
    <row r="34" spans="1:6" ht="17.100000000000001" customHeight="1" x14ac:dyDescent="0.2">
      <c r="A34" s="32" t="s">
        <v>25</v>
      </c>
      <c r="B34" s="33"/>
      <c r="C34" s="23">
        <v>7.1871000000000004E-2</v>
      </c>
      <c r="D34" s="23">
        <v>5.1521999999999998E-2</v>
      </c>
      <c r="E34" s="13">
        <v>4.2999999999999997E-2</v>
      </c>
      <c r="F34" s="16">
        <f t="shared" si="10"/>
        <v>0.16639300000000001</v>
      </c>
    </row>
    <row r="35" spans="1:6" ht="17.100000000000001" customHeight="1" x14ac:dyDescent="0.2">
      <c r="A35" s="32" t="s">
        <v>26</v>
      </c>
      <c r="B35" s="33"/>
      <c r="C35" s="23">
        <v>0.41084500000000002</v>
      </c>
      <c r="D35" s="23">
        <v>0.29799900000000001</v>
      </c>
      <c r="E35" s="13">
        <v>0.17799999999999999</v>
      </c>
      <c r="F35" s="16">
        <f t="shared" si="10"/>
        <v>0.88684399999999997</v>
      </c>
    </row>
    <row r="36" spans="1:6" ht="17.100000000000001" customHeight="1" x14ac:dyDescent="0.25">
      <c r="A36" s="27" t="s">
        <v>27</v>
      </c>
      <c r="B36" s="27"/>
      <c r="C36" s="16">
        <f>+C26+C33+C34+C35</f>
        <v>301.15254199999998</v>
      </c>
      <c r="D36" s="16">
        <f t="shared" ref="D36:E36" si="11">+D26+D33+D34+D35</f>
        <v>294.26849900000002</v>
      </c>
      <c r="E36" s="16">
        <f t="shared" si="11"/>
        <v>315.19599999999997</v>
      </c>
      <c r="F36" s="16">
        <f t="shared" ref="F36" si="12">SUM(C36:E36)</f>
        <v>910.61704099999997</v>
      </c>
    </row>
    <row r="39" spans="1:6" ht="17.100000000000001" customHeight="1" x14ac:dyDescent="0.25">
      <c r="C39" s="10"/>
      <c r="D39" s="10"/>
      <c r="E39" s="10"/>
      <c r="F39" s="18"/>
    </row>
    <row r="40" spans="1:6" ht="17.100000000000001" customHeight="1" x14ac:dyDescent="0.25">
      <c r="C40" s="12"/>
      <c r="D40" s="12"/>
      <c r="E40" s="12"/>
      <c r="F40" s="19"/>
    </row>
  </sheetData>
  <mergeCells count="15">
    <mergeCell ref="A1:F1"/>
    <mergeCell ref="A2:F2"/>
    <mergeCell ref="B23:F23"/>
    <mergeCell ref="A25:B25"/>
    <mergeCell ref="A36:B36"/>
    <mergeCell ref="A27:B27"/>
    <mergeCell ref="A28:B28"/>
    <mergeCell ref="A29:B29"/>
    <mergeCell ref="A30:B30"/>
    <mergeCell ref="A31:B31"/>
    <mergeCell ref="A26:B26"/>
    <mergeCell ref="A32:B32"/>
    <mergeCell ref="A33:B33"/>
    <mergeCell ref="A34:B34"/>
    <mergeCell ref="A35:B35"/>
  </mergeCells>
  <printOptions horizontalCentered="1"/>
  <pageMargins left="0" right="0" top="0.5" bottom="0.5" header="0" footer="0"/>
  <pageSetup paperSize="9" orientation="portrait" r:id="rId1"/>
  <ignoredErrors>
    <ignoredError sqref="E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</dc:creator>
  <cp:lastModifiedBy>USER</cp:lastModifiedBy>
  <cp:lastPrinted>2023-03-07T10:20:02Z</cp:lastPrinted>
  <dcterms:created xsi:type="dcterms:W3CDTF">2015-06-05T18:17:20Z</dcterms:created>
  <dcterms:modified xsi:type="dcterms:W3CDTF">2023-06-27T05:31:10Z</dcterms:modified>
</cp:coreProperties>
</file>